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<sst xmlns="http://schemas.openxmlformats.org/spreadsheetml/2006/main" count="16" uniqueCount="16">
  <si>
    <t>Blade Width</t>
  </si>
  <si>
    <t>Thickness of Strips</t>
  </si>
  <si>
    <t>All calculated values are in 16ths of an inch</t>
  </si>
  <si>
    <t>Note: My blade is actually 3/32 but after the cut I usually end up taking an extra 32nd</t>
  </si>
  <si>
    <t>16ths strips</t>
  </si>
  <si>
    <t>Board width:</t>
  </si>
  <si>
    <t>inches - Board size to allow for bottom waste. Without this it is very difficult to cut last piece</t>
  </si>
  <si>
    <t>Head</t>
  </si>
  <si>
    <t>Tail</t>
  </si>
  <si>
    <t>Body</t>
  </si>
  <si>
    <t>Trash</t>
  </si>
  <si>
    <t>Wing</t>
  </si>
  <si>
    <t>bottom waste</t>
  </si>
  <si>
    <t>Position from top in 16ths</t>
  </si>
  <si>
    <t>====&gt;</t>
  </si>
  <si>
    <t>Only the values in Yellow must be entered. Everything else is calculated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</si>
</sst>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8">
    <font>
      <sz val="10.0"/>
      <color rgb="FF000000"/>
      <name val="Arial"/>
      <scheme val="minor"/>
    </font>
    <font>
      <b/>
      <color theme="1"/>
      <name val="Arial"/>
    </font>
    <font>
      <b/>
      <sz val="16.0"/>
      <color rgb="FFFFFFFF"/>
      <name val="Arial"/>
      <scheme val="minor"/>
    </font>
    <font>
      <color theme="1"/>
      <name val="Arial"/>
    </font>
    <font>
      <color theme="1"/>
      <name val="Arial"/>
      <scheme val="minor"/>
    </font>
    <font/>
    <font>
      <b/>
      <sz val="13.0"/>
      <color theme="1"/>
      <name val="Arial"/>
      <scheme val="minor"/>
    </font>
    <font>
      <sz val="14.0"/>
      <color theme="1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E6B8AF"/>
        <bgColor rgb="FFE6B8A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</fills>
  <borders count="4">
    <border/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horizontal="center" shrinkToFit="0" vertical="bottom" wrapText="1"/>
    </xf>
    <xf borderId="0" fillId="2" fontId="1" numFmtId="49" xfId="0" applyAlignment="1" applyFont="1" applyNumberFormat="1">
      <alignment horizontal="center" readingOrder="0" shrinkToFit="0" vertical="bottom" wrapText="1"/>
    </xf>
    <xf borderId="0" fillId="3" fontId="2" numFmtId="0" xfId="0" applyAlignment="1" applyFill="1" applyFont="1">
      <alignment readingOrder="0" shrinkToFit="0" wrapText="1"/>
    </xf>
    <xf borderId="0" fillId="4" fontId="3" numFmtId="164" xfId="0" applyAlignment="1" applyFill="1" applyFont="1" applyNumberFormat="1">
      <alignment horizontal="center" vertical="bottom"/>
    </xf>
    <xf borderId="0" fillId="0" fontId="4" numFmtId="0" xfId="0" applyAlignment="1" applyFont="1">
      <alignment readingOrder="0" shrinkToFit="0" wrapText="1"/>
    </xf>
    <xf borderId="0" fillId="4" fontId="3" numFmtId="0" xfId="0" applyAlignment="1" applyFont="1">
      <alignment horizontal="right" vertical="bottom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readingOrder="0" vertical="bottom"/>
    </xf>
    <xf borderId="0" fillId="0" fontId="3" numFmtId="4" xfId="0" applyAlignment="1" applyFont="1" applyNumberFormat="1">
      <alignment horizontal="right" vertical="bottom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1" fillId="0" fontId="3" numFmtId="0" xfId="0" applyAlignment="1" applyBorder="1" applyFont="1">
      <alignment horizontal="right" vertical="bottom"/>
    </xf>
    <xf borderId="2" fillId="0" fontId="3" numFmtId="0" xfId="0" applyAlignment="1" applyBorder="1" applyFont="1">
      <alignment vertical="bottom"/>
    </xf>
    <xf borderId="1" fillId="0" fontId="3" numFmtId="0" xfId="0" applyAlignment="1" applyBorder="1" applyFont="1">
      <alignment horizontal="center" vertical="bottom"/>
    </xf>
    <xf borderId="3" fillId="0" fontId="5" numFmtId="0" xfId="0" applyBorder="1" applyFont="1"/>
    <xf borderId="1" fillId="5" fontId="3" numFmtId="0" xfId="0" applyAlignment="1" applyBorder="1" applyFill="1" applyFont="1">
      <alignment horizontal="center" vertical="bottom"/>
    </xf>
    <xf borderId="2" fillId="6" fontId="3" numFmtId="1" xfId="0" applyAlignment="1" applyBorder="1" applyFill="1" applyFont="1" applyNumberFormat="1">
      <alignment shrinkToFit="0" vertical="bottom" wrapText="1"/>
    </xf>
    <xf borderId="3" fillId="6" fontId="3" numFmtId="1" xfId="0" applyAlignment="1" applyBorder="1" applyFont="1" applyNumberFormat="1">
      <alignment horizontal="right" vertical="bottom"/>
    </xf>
    <xf borderId="0" fillId="0" fontId="4" numFmtId="1" xfId="0" applyFont="1" applyNumberFormat="1"/>
    <xf borderId="2" fillId="4" fontId="3" numFmtId="0" xfId="0" applyAlignment="1" applyBorder="1" applyFont="1">
      <alignment horizontal="right" vertical="bottom"/>
    </xf>
    <xf borderId="3" fillId="0" fontId="3" numFmtId="4" xfId="0" applyAlignment="1" applyBorder="1" applyFont="1" applyNumberFormat="1">
      <alignment horizontal="right" vertical="bottom"/>
    </xf>
    <xf borderId="3" fillId="5" fontId="3" numFmtId="4" xfId="0" applyAlignment="1" applyBorder="1" applyFont="1" applyNumberFormat="1">
      <alignment horizontal="right" vertical="bottom"/>
    </xf>
    <xf borderId="3" fillId="7" fontId="3" numFmtId="4" xfId="0" applyAlignment="1" applyBorder="1" applyFill="1" applyFont="1" applyNumberFormat="1">
      <alignment horizontal="right" vertical="bottom"/>
    </xf>
    <xf quotePrefix="1"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E1" s="2" t="s">
        <v>1</v>
      </c>
      <c r="I1" s="3" t="s">
        <v>2</v>
      </c>
    </row>
    <row r="2">
      <c r="A2" s="4">
        <f>4/32</f>
        <v>0.125</v>
      </c>
      <c r="B2" s="5" t="s">
        <v>3</v>
      </c>
      <c r="E2" s="6">
        <v>3.0</v>
      </c>
      <c r="F2" s="7" t="s">
        <v>4</v>
      </c>
    </row>
    <row r="5">
      <c r="A5" s="8" t="s">
        <v>5</v>
      </c>
      <c r="B5" s="9">
        <f>M8/16</f>
        <v>1.9375</v>
      </c>
      <c r="C5" s="10" t="s">
        <v>6</v>
      </c>
      <c r="D5" s="11"/>
      <c r="E5" s="11"/>
      <c r="F5" s="11"/>
      <c r="G5" s="11"/>
      <c r="H5" s="11"/>
      <c r="I5" s="11"/>
      <c r="J5" s="11"/>
      <c r="K5" s="11"/>
    </row>
    <row r="6">
      <c r="A6" s="11"/>
      <c r="B6" s="12"/>
      <c r="C6" s="12"/>
      <c r="D6" s="13">
        <v>2.0</v>
      </c>
      <c r="E6" s="12"/>
      <c r="F6" s="12"/>
      <c r="G6" s="12"/>
      <c r="H6" s="12"/>
      <c r="I6" s="12"/>
      <c r="J6" s="12"/>
      <c r="K6" s="12"/>
      <c r="L6" s="12"/>
      <c r="M6" s="12"/>
    </row>
    <row r="7">
      <c r="A7" s="14"/>
      <c r="B7" s="15" t="s">
        <v>7</v>
      </c>
      <c r="C7" s="16"/>
      <c r="D7" s="15" t="s">
        <v>8</v>
      </c>
      <c r="E7" s="16"/>
      <c r="F7" s="15" t="s">
        <v>9</v>
      </c>
      <c r="G7" s="16"/>
      <c r="H7" s="17" t="s">
        <v>10</v>
      </c>
      <c r="I7" s="16"/>
      <c r="J7" s="15" t="s">
        <v>11</v>
      </c>
      <c r="K7" s="16"/>
      <c r="L7" s="17" t="s">
        <v>12</v>
      </c>
      <c r="M7" s="16"/>
    </row>
    <row r="8">
      <c r="A8" s="18" t="s">
        <v>13</v>
      </c>
      <c r="B8" s="19">
        <f>6/32*16</f>
        <v>3</v>
      </c>
      <c r="C8" s="19">
        <f>(B8+$E$2)</f>
        <v>6</v>
      </c>
      <c r="D8" s="19">
        <f>(C8+$A$2*16)</f>
        <v>8</v>
      </c>
      <c r="E8" s="19">
        <f>(D8+$E$2)</f>
        <v>11</v>
      </c>
      <c r="F8" s="19">
        <f>(E8+$A$2*16)</f>
        <v>13</v>
      </c>
      <c r="G8" s="19">
        <f>(F8+$E$2)</f>
        <v>16</v>
      </c>
      <c r="H8" s="19">
        <f>(G8+$A$2*16)</f>
        <v>18</v>
      </c>
      <c r="I8" s="19">
        <f>(H8+$E$2)</f>
        <v>21</v>
      </c>
      <c r="J8" s="19">
        <f>(I8+$A$2*16)</f>
        <v>23</v>
      </c>
      <c r="K8" s="19">
        <f>(J8+$E$2)</f>
        <v>26</v>
      </c>
      <c r="L8" s="19">
        <f>(K8+$A$2*16)</f>
        <v>28</v>
      </c>
      <c r="M8" s="19">
        <f>(L8+$E$2)</f>
        <v>31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>
      <c r="A9" s="21">
        <v>18.0</v>
      </c>
      <c r="B9" s="22">
        <f t="shared" ref="B9:M9" si="1">((B$8/16)*tan(radians($A9))*2)*16</f>
        <v>1.949518177</v>
      </c>
      <c r="C9" s="22">
        <f t="shared" si="1"/>
        <v>3.899036355</v>
      </c>
      <c r="D9" s="22">
        <f t="shared" si="1"/>
        <v>5.19871514</v>
      </c>
      <c r="E9" s="22">
        <f t="shared" si="1"/>
        <v>7.148233317</v>
      </c>
      <c r="F9" s="22">
        <f t="shared" si="1"/>
        <v>8.447912102</v>
      </c>
      <c r="G9" s="22">
        <f t="shared" si="1"/>
        <v>10.39743028</v>
      </c>
      <c r="H9" s="23">
        <f t="shared" si="1"/>
        <v>11.69710906</v>
      </c>
      <c r="I9" s="23">
        <f t="shared" si="1"/>
        <v>13.64662724</v>
      </c>
      <c r="J9" s="22">
        <f t="shared" si="1"/>
        <v>14.94630603</v>
      </c>
      <c r="K9" s="22">
        <f t="shared" si="1"/>
        <v>16.8958242</v>
      </c>
      <c r="L9" s="23">
        <f t="shared" si="1"/>
        <v>18.19550299</v>
      </c>
      <c r="M9" s="23">
        <f t="shared" si="1"/>
        <v>20.14502117</v>
      </c>
    </row>
    <row r="10">
      <c r="A10" s="21">
        <v>19.0</v>
      </c>
      <c r="B10" s="22">
        <f t="shared" ref="B10:M10" si="2">((B$8/16)*tan(radians($A10))*2)*16</f>
        <v>2.06596568</v>
      </c>
      <c r="C10" s="22">
        <f t="shared" si="2"/>
        <v>4.131931359</v>
      </c>
      <c r="D10" s="22">
        <f t="shared" si="2"/>
        <v>5.509241813</v>
      </c>
      <c r="E10" s="22">
        <f t="shared" si="2"/>
        <v>7.575207492</v>
      </c>
      <c r="F10" s="22">
        <f t="shared" si="2"/>
        <v>8.952517946</v>
      </c>
      <c r="G10" s="22">
        <f t="shared" si="2"/>
        <v>11.01848363</v>
      </c>
      <c r="H10" s="23">
        <f t="shared" si="2"/>
        <v>12.39579408</v>
      </c>
      <c r="I10" s="23">
        <f t="shared" si="2"/>
        <v>14.46175976</v>
      </c>
      <c r="J10" s="22">
        <f t="shared" si="2"/>
        <v>15.83907021</v>
      </c>
      <c r="K10" s="22">
        <f t="shared" si="2"/>
        <v>17.90503589</v>
      </c>
      <c r="L10" s="23">
        <f t="shared" si="2"/>
        <v>19.28234634</v>
      </c>
      <c r="M10" s="23">
        <f t="shared" si="2"/>
        <v>21.34831202</v>
      </c>
    </row>
    <row r="11">
      <c r="A11" s="21">
        <v>20.0</v>
      </c>
      <c r="B11" s="22">
        <f t="shared" ref="B11:M11" si="3">((B$8/16)*tan(radians($A11))*2)*16</f>
        <v>2.183821406</v>
      </c>
      <c r="C11" s="22">
        <f t="shared" si="3"/>
        <v>4.367642811</v>
      </c>
      <c r="D11" s="22">
        <f t="shared" si="3"/>
        <v>5.823523748</v>
      </c>
      <c r="E11" s="22">
        <f t="shared" si="3"/>
        <v>8.007345154</v>
      </c>
      <c r="F11" s="22">
        <f t="shared" si="3"/>
        <v>9.463226091</v>
      </c>
      <c r="G11" s="22">
        <f t="shared" si="3"/>
        <v>11.6470475</v>
      </c>
      <c r="H11" s="23">
        <f t="shared" si="3"/>
        <v>13.10292843</v>
      </c>
      <c r="I11" s="23">
        <f t="shared" si="3"/>
        <v>15.28674984</v>
      </c>
      <c r="J11" s="22">
        <f t="shared" si="3"/>
        <v>16.74263078</v>
      </c>
      <c r="K11" s="22">
        <f t="shared" si="3"/>
        <v>18.92645218</v>
      </c>
      <c r="L11" s="23">
        <f t="shared" si="3"/>
        <v>20.38233312</v>
      </c>
      <c r="M11" s="23">
        <f t="shared" si="3"/>
        <v>22.56615452</v>
      </c>
    </row>
    <row r="12">
      <c r="A12" s="21">
        <v>21.0</v>
      </c>
      <c r="B12" s="24">
        <f t="shared" ref="B12:M12" si="4">((B$8/16)*tan(radians($A12))*2)*16</f>
        <v>2.30318421</v>
      </c>
      <c r="C12" s="24">
        <f t="shared" si="4"/>
        <v>4.60636842</v>
      </c>
      <c r="D12" s="24">
        <f t="shared" si="4"/>
        <v>6.141824561</v>
      </c>
      <c r="E12" s="24">
        <f t="shared" si="4"/>
        <v>8.445008771</v>
      </c>
      <c r="F12" s="24">
        <f t="shared" si="4"/>
        <v>9.980464911</v>
      </c>
      <c r="G12" s="24">
        <f t="shared" si="4"/>
        <v>12.28364912</v>
      </c>
      <c r="H12" s="24">
        <f t="shared" si="4"/>
        <v>13.81910526</v>
      </c>
      <c r="I12" s="24">
        <f t="shared" si="4"/>
        <v>16.12228947</v>
      </c>
      <c r="J12" s="24">
        <f t="shared" si="4"/>
        <v>17.65774561</v>
      </c>
      <c r="K12" s="24">
        <f t="shared" si="4"/>
        <v>19.96092982</v>
      </c>
      <c r="L12" s="24">
        <f t="shared" si="4"/>
        <v>21.49638596</v>
      </c>
      <c r="M12" s="24">
        <f t="shared" si="4"/>
        <v>23.79957017</v>
      </c>
    </row>
    <row r="13">
      <c r="A13" s="21">
        <v>22.0</v>
      </c>
      <c r="B13" s="22">
        <f t="shared" ref="B13:M13" si="5">((B$8/16)*tan(radians($A13))*2)*16</f>
        <v>2.424157355</v>
      </c>
      <c r="C13" s="22">
        <f t="shared" si="5"/>
        <v>4.84831471</v>
      </c>
      <c r="D13" s="22">
        <f t="shared" si="5"/>
        <v>6.464419613</v>
      </c>
      <c r="E13" s="22">
        <f t="shared" si="5"/>
        <v>8.888576968</v>
      </c>
      <c r="F13" s="22">
        <f t="shared" si="5"/>
        <v>10.50468187</v>
      </c>
      <c r="G13" s="22">
        <f t="shared" si="5"/>
        <v>12.92883923</v>
      </c>
      <c r="H13" s="23">
        <f t="shared" si="5"/>
        <v>14.54494413</v>
      </c>
      <c r="I13" s="23">
        <f t="shared" si="5"/>
        <v>16.96910149</v>
      </c>
      <c r="J13" s="22">
        <f t="shared" si="5"/>
        <v>18.58520639</v>
      </c>
      <c r="K13" s="22">
        <f t="shared" si="5"/>
        <v>21.00936374</v>
      </c>
      <c r="L13" s="23">
        <f t="shared" si="5"/>
        <v>22.62546865</v>
      </c>
      <c r="M13" s="23">
        <f t="shared" si="5"/>
        <v>25.049626</v>
      </c>
    </row>
    <row r="16">
      <c r="A16" s="25" t="s">
        <v>14</v>
      </c>
      <c r="B16" s="26" t="s">
        <v>15</v>
      </c>
    </row>
  </sheetData>
  <mergeCells count="8">
    <mergeCell ref="I1:K1"/>
    <mergeCell ref="B2:D3"/>
    <mergeCell ref="B7:C7"/>
    <mergeCell ref="D7:E7"/>
    <mergeCell ref="F7:G7"/>
    <mergeCell ref="H7:I7"/>
    <mergeCell ref="J7:K7"/>
    <mergeCell ref="L7:M7"/>
  </mergeCells>
  <drawing r:id="rId1"/>
</worksheet>
</file>